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Post Fiscal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2" i="1" l="1"/>
  <c r="F30" i="1"/>
  <c r="E30" i="1"/>
  <c r="D30" i="1"/>
  <c r="F28" i="1"/>
  <c r="F32" i="1" s="1"/>
  <c r="E28" i="1"/>
  <c r="D28" i="1"/>
  <c r="D32" i="1" s="1"/>
  <c r="F22" i="1"/>
  <c r="E22" i="1"/>
  <c r="D22" i="1"/>
  <c r="F14" i="1"/>
  <c r="E14" i="1"/>
  <c r="D14" i="1"/>
  <c r="F13" i="1"/>
  <c r="F12" i="1" s="1"/>
  <c r="E13" i="1"/>
  <c r="E12" i="1" s="1"/>
  <c r="D13" i="1"/>
  <c r="D12" i="1"/>
  <c r="F10" i="1"/>
  <c r="E10" i="1"/>
  <c r="D10" i="1"/>
  <c r="F9" i="1"/>
  <c r="F8" i="1" s="1"/>
  <c r="E9" i="1"/>
  <c r="D9" i="1"/>
  <c r="E8" i="1"/>
  <c r="E16" i="1" s="1"/>
  <c r="E20" i="1" s="1"/>
  <c r="E24" i="1" s="1"/>
  <c r="D8" i="1"/>
  <c r="D16" i="1" s="1"/>
  <c r="D20" i="1" s="1"/>
  <c r="D24" i="1" s="1"/>
  <c r="A3" i="1"/>
  <c r="A1" i="1"/>
  <c r="F16" i="1" l="1"/>
  <c r="F20" i="1" s="1"/>
  <c r="F24" i="1" s="1"/>
</calcChain>
</file>

<file path=xl/sharedStrings.xml><?xml version="1.0" encoding="utf-8"?>
<sst xmlns="http://schemas.openxmlformats.org/spreadsheetml/2006/main" count="31" uniqueCount="23">
  <si>
    <t>Indicadores de Postura Fiscal</t>
  </si>
  <si>
    <t>(PESOS)</t>
  </si>
  <si>
    <t>Concepto</t>
  </si>
  <si>
    <t>Estimado</t>
  </si>
  <si>
    <t>Devengado</t>
  </si>
  <si>
    <r>
      <t xml:space="preserve">Pagado </t>
    </r>
    <r>
      <rPr>
        <b/>
        <vertAlign val="superscript"/>
        <sz val="15"/>
        <color theme="0"/>
        <rFont val="Trebuchet MS"/>
        <family val="2"/>
      </rPr>
      <t>3</t>
    </r>
  </si>
  <si>
    <t xml:space="preserve">    I. Ingresos Presupuestarios (I=1+2)</t>
  </si>
  <si>
    <t xml:space="preserve">          1. Ingresos del Gobierno de la Entidad Federativa 1</t>
  </si>
  <si>
    <t xml:space="preserve">          2. Ingresos del Sector Paraestatal 1</t>
  </si>
  <si>
    <t xml:space="preserve">    II. Egresos Presupuestarios (II=3+4)</t>
  </si>
  <si>
    <t xml:space="preserve">          3. Egresos del Gobierno de la Entidad Federativa 2</t>
  </si>
  <si>
    <r>
      <t xml:space="preserve">          4. Egresos del Sector Paraestatal </t>
    </r>
    <r>
      <rPr>
        <vertAlign val="superscript"/>
        <sz val="13"/>
        <color theme="1"/>
        <rFont val="Trebuchet MS"/>
        <family val="2"/>
      </rPr>
      <t>2</t>
    </r>
  </si>
  <si>
    <t xml:space="preserve">          4. Egresos del Sector Paraestatal 2</t>
  </si>
  <si>
    <t xml:space="preserve">    III. Balance Presupuestario (Superávit o Déficit) (III = I - II)</t>
  </si>
  <si>
    <t xml:space="preserve">    III. Balance presupuestario (Superávit o Déficit)</t>
  </si>
  <si>
    <t xml:space="preserve">    IV. Intereses, Comisiones y Gastos de la Deuda</t>
  </si>
  <si>
    <t xml:space="preserve">    V. Balance Primario ( Superávit o Déficit) (V= III - IV)</t>
  </si>
  <si>
    <t xml:space="preserve">       A. Financiamiento</t>
  </si>
  <si>
    <t xml:space="preserve">       B.  Amortización de la deuda</t>
  </si>
  <si>
    <t xml:space="preserve">       C. Endeudamiento ó desendeudamiento (C = A - B)</t>
  </si>
  <si>
    <t>1 Los Ingresos que se presentan son los ingresos presupuestarios totales sin incluir los ingresos por financiamientos. Los Ingresos del Gobierno de la Entidad Federativa corresponden a los del Poder Ejecutivo, Legislativo Judicial y Autónomos.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</si>
  <si>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</si>
  <si>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3 Para Ingresos se reportan los ingresos recaudados; para egresos se reportan los egresos pagados.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</si>
</sst>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8"/>
      <color theme="1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vertAlign val="superscript"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b/>
      <sz val="14"/>
      <name val="Trebuchet MS"/>
      <family val="2"/>
    </font>
    <font>
      <sz val="13"/>
      <name val="Trebuchet MS"/>
      <family val="2"/>
    </font>
    <font>
      <vertAlign val="superscript"/>
      <sz val="13"/>
      <color theme="1"/>
      <name val="Trebuchet MS"/>
      <family val="2"/>
    </font>
    <font>
      <b/>
      <sz val="8"/>
      <color theme="1"/>
      <name val="Trebuchet MS"/>
      <family val="2"/>
    </font>
    <font>
      <sz val="14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7" fillId="0" borderId="0"/>
    <xf numFmtId="43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74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</xf>
    <xf numFmtId="0" fontId="9" fillId="2" borderId="10" xfId="0" applyFont="1" applyFill="1" applyBorder="1" applyAlignment="1" applyProtection="1">
      <alignment horizontal="justify" vertical="center" wrapText="1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164" fontId="11" fillId="2" borderId="12" xfId="1" applyNumberFormat="1" applyFont="1" applyFill="1" applyBorder="1" applyAlignment="1" applyProtection="1">
      <alignment horizontal="right" vertical="top"/>
    </xf>
    <xf numFmtId="164" fontId="11" fillId="2" borderId="13" xfId="1" applyNumberFormat="1" applyFont="1" applyFill="1" applyBorder="1" applyAlignment="1" applyProtection="1">
      <alignment horizontal="right" vertical="top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164" fontId="12" fillId="2" borderId="16" xfId="1" applyNumberFormat="1" applyFont="1" applyFill="1" applyBorder="1" applyAlignment="1" applyProtection="1">
      <alignment horizontal="right" vertical="top"/>
    </xf>
    <xf numFmtId="164" fontId="12" fillId="2" borderId="17" xfId="1" applyNumberFormat="1" applyFont="1" applyFill="1" applyBorder="1" applyAlignment="1" applyProtection="1">
      <alignment horizontal="right" vertical="top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164" fontId="12" fillId="2" borderId="20" xfId="1" applyNumberFormat="1" applyFont="1" applyFill="1" applyBorder="1" applyAlignment="1" applyProtection="1">
      <alignment horizontal="right" vertical="top"/>
    </xf>
    <xf numFmtId="164" fontId="12" fillId="2" borderId="21" xfId="1" applyNumberFormat="1" applyFont="1" applyFill="1" applyBorder="1" applyAlignment="1" applyProtection="1">
      <alignment horizontal="right" vertical="top"/>
    </xf>
    <xf numFmtId="0" fontId="4" fillId="2" borderId="22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164" fontId="4" fillId="2" borderId="23" xfId="0" applyNumberFormat="1" applyFont="1" applyFill="1" applyBorder="1" applyAlignment="1" applyProtection="1">
      <alignment horizontal="right" vertical="center" wrapText="1"/>
    </xf>
    <xf numFmtId="164" fontId="4" fillId="2" borderId="24" xfId="0" applyNumberFormat="1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justify" vertical="center" wrapText="1"/>
    </xf>
    <xf numFmtId="164" fontId="11" fillId="2" borderId="25" xfId="1" applyNumberFormat="1" applyFont="1" applyFill="1" applyBorder="1" applyAlignment="1" applyProtection="1">
      <alignment horizontal="right" vertical="top"/>
    </xf>
    <xf numFmtId="0" fontId="3" fillId="2" borderId="14" xfId="0" applyFont="1" applyFill="1" applyBorder="1" applyAlignment="1" applyProtection="1">
      <alignment vertical="top"/>
    </xf>
    <xf numFmtId="0" fontId="3" fillId="2" borderId="15" xfId="0" applyFont="1" applyFill="1" applyBorder="1" applyAlignment="1" applyProtection="1">
      <alignment vertical="top"/>
    </xf>
    <xf numFmtId="164" fontId="12" fillId="2" borderId="26" xfId="1" applyNumberFormat="1" applyFont="1" applyFill="1" applyBorder="1" applyAlignment="1" applyProtection="1">
      <alignment horizontal="right" vertical="top"/>
    </xf>
    <xf numFmtId="164" fontId="12" fillId="2" borderId="27" xfId="1" applyNumberFormat="1" applyFont="1" applyFill="1" applyBorder="1" applyAlignment="1" applyProtection="1">
      <alignment horizontal="right" vertical="top"/>
    </xf>
    <xf numFmtId="0" fontId="14" fillId="2" borderId="2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164" fontId="4" fillId="2" borderId="28" xfId="0" applyNumberFormat="1" applyFont="1" applyFill="1" applyBorder="1" applyAlignment="1" applyProtection="1">
      <alignment horizontal="right" vertical="center" wrapText="1"/>
    </xf>
    <xf numFmtId="0" fontId="10" fillId="2" borderId="29" xfId="0" applyFont="1" applyFill="1" applyBorder="1" applyAlignment="1" applyProtection="1">
      <alignment horizontal="left"/>
    </xf>
    <xf numFmtId="0" fontId="10" fillId="2" borderId="30" xfId="0" applyFont="1" applyFill="1" applyBorder="1" applyAlignment="1" applyProtection="1">
      <alignment horizontal="left" vertical="center"/>
    </xf>
    <xf numFmtId="0" fontId="10" fillId="2" borderId="30" xfId="0" applyFont="1" applyFill="1" applyBorder="1" applyAlignment="1" applyProtection="1">
      <alignment horizontal="justify" vertical="center"/>
    </xf>
    <xf numFmtId="164" fontId="11" fillId="2" borderId="31" xfId="1" applyNumberFormat="1" applyFont="1" applyFill="1" applyBorder="1" applyAlignment="1" applyProtection="1">
      <alignment horizontal="right" vertical="top"/>
    </xf>
    <xf numFmtId="164" fontId="11" fillId="2" borderId="32" xfId="1" applyNumberFormat="1" applyFont="1" applyFill="1" applyBorder="1" applyAlignment="1" applyProtection="1">
      <alignment horizontal="right" vertical="top"/>
    </xf>
    <xf numFmtId="0" fontId="4" fillId="2" borderId="0" xfId="0" applyFont="1" applyFill="1" applyProtection="1"/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/>
    </xf>
    <xf numFmtId="164" fontId="15" fillId="2" borderId="20" xfId="1" applyNumberFormat="1" applyFont="1" applyFill="1" applyBorder="1" applyAlignment="1" applyProtection="1">
      <alignment horizontal="right" vertical="top"/>
    </xf>
    <xf numFmtId="164" fontId="15" fillId="2" borderId="21" xfId="1" applyNumberFormat="1" applyFont="1" applyFill="1" applyBorder="1" applyAlignment="1" applyProtection="1">
      <alignment horizontal="right" vertical="top"/>
    </xf>
    <xf numFmtId="0" fontId="10" fillId="2" borderId="29" xfId="0" applyFont="1" applyFill="1" applyBorder="1" applyAlignment="1" applyProtection="1">
      <alignment horizontal="justify" vertical="center" wrapText="1"/>
    </xf>
    <xf numFmtId="164" fontId="11" fillId="2" borderId="33" xfId="1" applyNumberFormat="1" applyFont="1" applyFill="1" applyBorder="1" applyAlignment="1" applyProtection="1">
      <alignment horizontal="right" vertical="top"/>
    </xf>
    <xf numFmtId="0" fontId="10" fillId="2" borderId="18" xfId="0" applyFont="1" applyFill="1" applyBorder="1" applyAlignment="1" applyProtection="1">
      <alignment vertical="center"/>
    </xf>
    <xf numFmtId="0" fontId="16" fillId="0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895715</xdr:colOff>
      <xdr:row>0</xdr:row>
      <xdr:rowOff>201706</xdr:rowOff>
    </xdr:from>
    <xdr:to>
      <xdr:col>5</xdr:col>
      <xdr:colOff>1086971</xdr:colOff>
      <xdr:row>3</xdr:row>
      <xdr:rowOff>134470</xdr:rowOff>
    </xdr:to>
    <xdr:pic>
      <xdr:nvPicPr>
        <xdr:cNvPr id="2" name="Imagen 2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8144240" y="201706"/>
          <a:ext cx="1743831" cy="6185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190500</xdr:colOff>
      <xdr:row>0</xdr:row>
      <xdr:rowOff>56030</xdr:rowOff>
    </xdr:from>
    <xdr:to>
      <xdr:col>2</xdr:col>
      <xdr:colOff>1160318</xdr:colOff>
      <xdr:row>3</xdr:row>
      <xdr:rowOff>220174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6030"/>
          <a:ext cx="969818" cy="849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3ER%20TRIMESTRE%202017/FORMATO%203ER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3">
          <cell r="A3" t="str">
            <v>Del 1 de enero al 30 de septiembre de 2017</v>
          </cell>
        </row>
      </sheetData>
      <sheetData sheetId="5"/>
      <sheetData sheetId="6"/>
      <sheetData sheetId="7"/>
      <sheetData sheetId="8"/>
      <sheetData sheetId="9"/>
      <sheetData sheetId="10">
        <row r="35">
          <cell r="E35">
            <v>0</v>
          </cell>
          <cell r="H35">
            <v>0</v>
          </cell>
          <cell r="I35">
            <v>0</v>
          </cell>
        </row>
        <row r="42">
          <cell r="E42">
            <v>69648055</v>
          </cell>
          <cell r="H42">
            <v>55876333</v>
          </cell>
          <cell r="I42">
            <v>52667326.25</v>
          </cell>
        </row>
        <row r="67">
          <cell r="E67">
            <v>1554052</v>
          </cell>
          <cell r="H67">
            <v>3013546</v>
          </cell>
          <cell r="I67">
            <v>2472468</v>
          </cell>
        </row>
        <row r="69">
          <cell r="E69">
            <v>0</v>
          </cell>
          <cell r="H69">
            <v>0</v>
          </cell>
          <cell r="I69">
            <v>0</v>
          </cell>
        </row>
      </sheetData>
      <sheetData sheetId="11">
        <row r="84">
          <cell r="E84">
            <v>0</v>
          </cell>
          <cell r="H84">
            <v>0</v>
          </cell>
          <cell r="I84">
            <v>0</v>
          </cell>
        </row>
        <row r="85">
          <cell r="E85">
            <v>0</v>
          </cell>
          <cell r="H85">
            <v>0</v>
          </cell>
          <cell r="I85">
            <v>0</v>
          </cell>
        </row>
        <row r="86">
          <cell r="E86">
            <v>0</v>
          </cell>
          <cell r="H86">
            <v>0</v>
          </cell>
          <cell r="I86">
            <v>0</v>
          </cell>
        </row>
        <row r="87">
          <cell r="E87">
            <v>0</v>
          </cell>
          <cell r="H87">
            <v>0</v>
          </cell>
          <cell r="I87">
            <v>0</v>
          </cell>
        </row>
        <row r="167">
          <cell r="E167">
            <v>0</v>
          </cell>
          <cell r="H167">
            <v>0</v>
          </cell>
          <cell r="I167">
            <v>0</v>
          </cell>
        </row>
        <row r="168">
          <cell r="E168">
            <v>0</v>
          </cell>
          <cell r="H168">
            <v>0</v>
          </cell>
          <cell r="I168">
            <v>0</v>
          </cell>
        </row>
        <row r="169">
          <cell r="E169">
            <v>0</v>
          </cell>
          <cell r="H169">
            <v>0</v>
          </cell>
          <cell r="I169">
            <v>0</v>
          </cell>
        </row>
        <row r="170">
          <cell r="E170">
            <v>0</v>
          </cell>
          <cell r="H170">
            <v>0</v>
          </cell>
          <cell r="I170">
            <v>0</v>
          </cell>
        </row>
      </sheetData>
      <sheetData sheetId="12">
        <row r="35">
          <cell r="D35">
            <v>69648055</v>
          </cell>
          <cell r="G35">
            <v>48564114</v>
          </cell>
          <cell r="H35">
            <v>42702393</v>
          </cell>
        </row>
        <row r="36">
          <cell r="D36">
            <v>0</v>
          </cell>
          <cell r="G36">
            <v>0</v>
          </cell>
          <cell r="H36">
            <v>0</v>
          </cell>
        </row>
        <row r="37">
          <cell r="D37">
            <v>0</v>
          </cell>
          <cell r="G37">
            <v>0</v>
          </cell>
          <cell r="H37">
            <v>0</v>
          </cell>
        </row>
        <row r="64">
          <cell r="D64">
            <v>1554052</v>
          </cell>
          <cell r="G64">
            <v>886132</v>
          </cell>
          <cell r="H64">
            <v>886132</v>
          </cell>
        </row>
        <row r="65">
          <cell r="D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G66">
            <v>0</v>
          </cell>
          <cell r="H66">
            <v>0</v>
          </cell>
        </row>
        <row r="68">
          <cell r="D68">
            <v>71202107</v>
          </cell>
          <cell r="G68">
            <v>49450246</v>
          </cell>
          <cell r="H68">
            <v>43588525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57"/>
  <sheetViews>
    <sheetView tabSelected="1" zoomScale="85" zoomScaleNormal="85" workbookViewId="0">
      <selection activeCell="A3" sqref="A3:F3"/>
    </sheetView>
  </sheetViews>
  <sheetFormatPr baseColWidth="10" defaultRowHeight="15" x14ac:dyDescent="0.25"/>
  <cols>
    <col min="1" max="2" width="1.140625" style="73" customWidth="1"/>
    <col min="3" max="3" width="83.140625" style="73" customWidth="1"/>
    <col min="4" max="6" width="23.28515625" style="73" customWidth="1"/>
    <col min="7" max="7" width="4.28515625" style="72" customWidth="1"/>
    <col min="8" max="9" width="11.42578125" style="72"/>
    <col min="10" max="16384" width="11.42578125" style="73"/>
  </cols>
  <sheetData>
    <row r="1" spans="1:9" s="3" customFormat="1" ht="18" x14ac:dyDescent="0.35">
      <c r="A1" s="1" t="str">
        <f>[1]EA!A1</f>
        <v>UNIVERSIDAD POLITÉCNICA DEL ESTADO DE MORELOS</v>
      </c>
      <c r="B1" s="1"/>
      <c r="C1" s="1"/>
      <c r="D1" s="1"/>
      <c r="E1" s="1"/>
      <c r="F1" s="1"/>
      <c r="G1" s="2"/>
      <c r="H1" s="2"/>
      <c r="I1" s="2"/>
    </row>
    <row r="2" spans="1:9" s="3" customFormat="1" ht="18" x14ac:dyDescent="0.35">
      <c r="A2" s="1" t="s">
        <v>0</v>
      </c>
      <c r="B2" s="1"/>
      <c r="C2" s="1"/>
      <c r="D2" s="1"/>
      <c r="E2" s="1"/>
      <c r="F2" s="1"/>
      <c r="G2" s="2"/>
      <c r="H2" s="2"/>
      <c r="I2" s="2"/>
    </row>
    <row r="3" spans="1:9" s="3" customFormat="1" ht="18" x14ac:dyDescent="0.35">
      <c r="A3" s="1" t="str">
        <f>[1]EAA!A3</f>
        <v>Del 1 de enero al 30 de septiembre de 2017</v>
      </c>
      <c r="B3" s="1"/>
      <c r="C3" s="1"/>
      <c r="D3" s="1"/>
      <c r="E3" s="1"/>
      <c r="F3" s="1"/>
      <c r="G3" s="2"/>
      <c r="H3" s="2"/>
      <c r="I3" s="2"/>
    </row>
    <row r="4" spans="1:9" s="3" customFormat="1" ht="18" x14ac:dyDescent="0.35">
      <c r="A4" s="1" t="s">
        <v>1</v>
      </c>
      <c r="B4" s="1"/>
      <c r="C4" s="1"/>
      <c r="D4" s="1"/>
      <c r="E4" s="1"/>
      <c r="F4" s="1"/>
      <c r="G4" s="2"/>
      <c r="H4" s="2"/>
      <c r="I4" s="2"/>
    </row>
    <row r="5" spans="1:9" s="6" customFormat="1" ht="9" customHeight="1" thickBot="1" x14ac:dyDescent="0.35">
      <c r="A5" s="4"/>
      <c r="B5" s="4"/>
      <c r="C5" s="4"/>
      <c r="D5" s="4"/>
      <c r="E5" s="4"/>
      <c r="F5" s="4"/>
      <c r="G5" s="5"/>
      <c r="H5" s="5"/>
      <c r="I5" s="5"/>
    </row>
    <row r="6" spans="1:9" s="13" customFormat="1" ht="30" customHeight="1" thickTop="1" x14ac:dyDescent="0.35">
      <c r="A6" s="7" t="s">
        <v>2</v>
      </c>
      <c r="B6" s="8"/>
      <c r="C6" s="9"/>
      <c r="D6" s="10" t="s">
        <v>3</v>
      </c>
      <c r="E6" s="10" t="s">
        <v>4</v>
      </c>
      <c r="F6" s="11" t="s">
        <v>5</v>
      </c>
      <c r="G6" s="12"/>
      <c r="H6" s="12"/>
      <c r="I6" s="12"/>
    </row>
    <row r="7" spans="1:9" s="6" customFormat="1" ht="9" customHeight="1" thickBot="1" x14ac:dyDescent="0.35">
      <c r="A7" s="14"/>
      <c r="B7" s="15"/>
      <c r="C7" s="15"/>
      <c r="D7" s="16"/>
      <c r="E7" s="16"/>
      <c r="F7" s="17"/>
      <c r="G7" s="5"/>
      <c r="H7" s="5"/>
      <c r="I7" s="5"/>
    </row>
    <row r="8" spans="1:9" s="24" customFormat="1" ht="19.5" customHeight="1" thickBot="1" x14ac:dyDescent="0.35">
      <c r="A8" s="18"/>
      <c r="B8" s="19" t="s">
        <v>6</v>
      </c>
      <c r="C8" s="20"/>
      <c r="D8" s="21">
        <f>+D9+D10</f>
        <v>71202107</v>
      </c>
      <c r="E8" s="21">
        <f>+E9+E10</f>
        <v>58889879</v>
      </c>
      <c r="F8" s="22">
        <f>+F9+F10</f>
        <v>55139794.25</v>
      </c>
      <c r="G8" s="23"/>
      <c r="H8" s="23"/>
      <c r="I8" s="23"/>
    </row>
    <row r="9" spans="1:9" s="3" customFormat="1" ht="19.5" customHeight="1" x14ac:dyDescent="0.35">
      <c r="A9" s="25"/>
      <c r="B9" s="26"/>
      <c r="C9" s="26" t="s">
        <v>7</v>
      </c>
      <c r="D9" s="27">
        <f>'[1]5 EAID-LDF'!E42-'[1]5 EAID-LDF'!E35</f>
        <v>69648055</v>
      </c>
      <c r="E9" s="27">
        <f>'[1]5 EAID-LDF'!H42-'[1]5 EAID-LDF'!H35</f>
        <v>55876333</v>
      </c>
      <c r="F9" s="28">
        <f>'[1]5 EAID-LDF'!I42-'[1]5 EAID-LDF'!I35</f>
        <v>52667326.25</v>
      </c>
      <c r="G9" s="2"/>
      <c r="H9" s="2"/>
      <c r="I9" s="2"/>
    </row>
    <row r="10" spans="1:9" s="3" customFormat="1" ht="19.5" customHeight="1" x14ac:dyDescent="0.35">
      <c r="A10" s="29"/>
      <c r="B10" s="30"/>
      <c r="C10" s="30" t="s">
        <v>8</v>
      </c>
      <c r="D10" s="31">
        <f>'[1]5 EAID-LDF'!E35+'[1]5 EAID-LDF'!E67</f>
        <v>1554052</v>
      </c>
      <c r="E10" s="31">
        <f>'[1]5 EAID-LDF'!H35+'[1]5 EAID-LDF'!H67</f>
        <v>3013546</v>
      </c>
      <c r="F10" s="32">
        <f>'[1]5 EAID-LDF'!I35+'[1]5 EAID-LDF'!I67</f>
        <v>2472468</v>
      </c>
      <c r="G10" s="2"/>
      <c r="H10" s="2"/>
      <c r="I10" s="2"/>
    </row>
    <row r="11" spans="1:9" s="6" customFormat="1" ht="9" customHeight="1" thickBot="1" x14ac:dyDescent="0.35">
      <c r="A11" s="33"/>
      <c r="B11" s="34"/>
      <c r="C11" s="34"/>
      <c r="D11" s="35"/>
      <c r="E11" s="35"/>
      <c r="F11" s="36"/>
      <c r="G11" s="5"/>
      <c r="H11" s="5"/>
      <c r="I11" s="5"/>
    </row>
    <row r="12" spans="1:9" s="24" customFormat="1" ht="19.5" customHeight="1" thickBot="1" x14ac:dyDescent="0.35">
      <c r="A12" s="37"/>
      <c r="B12" s="19" t="s">
        <v>9</v>
      </c>
      <c r="C12" s="20"/>
      <c r="D12" s="21">
        <f>+D13+D14</f>
        <v>71202107</v>
      </c>
      <c r="E12" s="21">
        <f>+E13+E14</f>
        <v>49450246</v>
      </c>
      <c r="F12" s="38">
        <f>+F13+F14</f>
        <v>43588525</v>
      </c>
      <c r="G12" s="23"/>
      <c r="H12" s="23"/>
      <c r="I12" s="23"/>
    </row>
    <row r="13" spans="1:9" s="3" customFormat="1" ht="19.5" customHeight="1" x14ac:dyDescent="0.35">
      <c r="A13" s="39"/>
      <c r="B13" s="40"/>
      <c r="C13" s="40" t="s">
        <v>10</v>
      </c>
      <c r="D13" s="27">
        <f>'[1]6B CA-LDF'!D68-'[1]6B CA-LDF'!D35-'[1]6B CA-LDF'!D36-'[1]6B CA-LDF'!D37-'[1]6B CA-LDF'!D64-'[1]6B CA-LDF'!D65-'[1]6B CA-LDF'!D66-'[1]6A COG-LDF'!E84-'[1]6A COG-LDF'!E167</f>
        <v>0</v>
      </c>
      <c r="E13" s="27">
        <f>'[1]6B CA-LDF'!G68-'[1]6B CA-LDF'!G35-'[1]6B CA-LDF'!G36-'[1]6B CA-LDF'!G37-'[1]6B CA-LDF'!G64-'[1]6B CA-LDF'!G65-'[1]6B CA-LDF'!G66-'[1]6A COG-LDF'!H84-'[1]6A COG-LDF'!H167</f>
        <v>0</v>
      </c>
      <c r="F13" s="41">
        <f>'[1]6B CA-LDF'!H68-'[1]6B CA-LDF'!H35-'[1]6B CA-LDF'!H36-'[1]6B CA-LDF'!H37-'[1]6B CA-LDF'!H64-'[1]6B CA-LDF'!H65-'[1]6B CA-LDF'!H66-'[1]6A COG-LDF'!I84-'[1]6A COG-LDF'!I167</f>
        <v>0</v>
      </c>
      <c r="G13" s="2"/>
      <c r="H13" s="2"/>
      <c r="I13" s="2"/>
    </row>
    <row r="14" spans="1:9" s="3" customFormat="1" ht="19.5" customHeight="1" x14ac:dyDescent="0.35">
      <c r="A14" s="29" t="s">
        <v>11</v>
      </c>
      <c r="B14" s="30"/>
      <c r="C14" s="30" t="s">
        <v>12</v>
      </c>
      <c r="D14" s="31">
        <f>'[1]6B CA-LDF'!D35+'[1]6B CA-LDF'!D36+'[1]6B CA-LDF'!D37+'[1]6B CA-LDF'!D64+'[1]6B CA-LDF'!D65+'[1]6B CA-LDF'!D66</f>
        <v>71202107</v>
      </c>
      <c r="E14" s="31">
        <f>'[1]6B CA-LDF'!G35+'[1]6B CA-LDF'!G36+'[1]6B CA-LDF'!G37+'[1]6B CA-LDF'!G64+'[1]6B CA-LDF'!G65+'[1]6B CA-LDF'!G66</f>
        <v>49450246</v>
      </c>
      <c r="F14" s="42">
        <f>'[1]6B CA-LDF'!H35+'[1]6B CA-LDF'!H36+'[1]6B CA-LDF'!H37+'[1]6B CA-LDF'!H64+'[1]6B CA-LDF'!H65+'[1]6B CA-LDF'!H66</f>
        <v>43588525</v>
      </c>
      <c r="G14" s="2"/>
      <c r="H14" s="2"/>
      <c r="I14" s="2"/>
    </row>
    <row r="15" spans="1:9" s="6" customFormat="1" ht="9" customHeight="1" thickBot="1" x14ac:dyDescent="0.35">
      <c r="A15" s="43"/>
      <c r="B15" s="44"/>
      <c r="C15" s="44"/>
      <c r="D15" s="35"/>
      <c r="E15" s="35"/>
      <c r="F15" s="45"/>
      <c r="G15" s="5"/>
      <c r="H15" s="5"/>
      <c r="I15" s="5"/>
    </row>
    <row r="16" spans="1:9" s="24" customFormat="1" ht="19.5" customHeight="1" thickBot="1" x14ac:dyDescent="0.35">
      <c r="A16" s="46"/>
      <c r="B16" s="47" t="s">
        <v>13</v>
      </c>
      <c r="C16" s="48"/>
      <c r="D16" s="49">
        <f>+D8-D12</f>
        <v>0</v>
      </c>
      <c r="E16" s="49">
        <f>+E8-E12</f>
        <v>9439633</v>
      </c>
      <c r="F16" s="50">
        <f>+F8-F12</f>
        <v>11551269.25</v>
      </c>
      <c r="G16" s="23"/>
      <c r="H16" s="23"/>
      <c r="I16" s="23"/>
    </row>
    <row r="17" spans="1:9" s="6" customFormat="1" ht="15" customHeight="1" thickTop="1" thickBot="1" x14ac:dyDescent="0.35">
      <c r="A17" s="51"/>
      <c r="B17" s="51"/>
      <c r="C17" s="51"/>
      <c r="D17" s="51"/>
      <c r="E17" s="51"/>
      <c r="F17" s="51"/>
      <c r="G17" s="5"/>
      <c r="H17" s="5"/>
      <c r="I17" s="5"/>
    </row>
    <row r="18" spans="1:9" s="13" customFormat="1" ht="30" customHeight="1" thickTop="1" x14ac:dyDescent="0.35">
      <c r="A18" s="52" t="s">
        <v>2</v>
      </c>
      <c r="B18" s="53"/>
      <c r="C18" s="54"/>
      <c r="D18" s="55" t="s">
        <v>3</v>
      </c>
      <c r="E18" s="55" t="s">
        <v>4</v>
      </c>
      <c r="F18" s="56" t="s">
        <v>5</v>
      </c>
      <c r="G18" s="12"/>
      <c r="H18" s="12"/>
      <c r="I18" s="12"/>
    </row>
    <row r="19" spans="1:9" s="6" customFormat="1" ht="9" customHeight="1" x14ac:dyDescent="0.3">
      <c r="A19" s="14"/>
      <c r="B19" s="15"/>
      <c r="C19" s="15"/>
      <c r="D19" s="16"/>
      <c r="E19" s="16"/>
      <c r="F19" s="17"/>
      <c r="G19" s="5"/>
      <c r="H19" s="5"/>
      <c r="I19" s="5"/>
    </row>
    <row r="20" spans="1:9" s="24" customFormat="1" ht="19.5" customHeight="1" x14ac:dyDescent="0.3">
      <c r="A20" s="57"/>
      <c r="B20" s="58" t="s">
        <v>14</v>
      </c>
      <c r="C20" s="58"/>
      <c r="D20" s="59">
        <f>+D16</f>
        <v>0</v>
      </c>
      <c r="E20" s="59">
        <f>+E16</f>
        <v>9439633</v>
      </c>
      <c r="F20" s="60">
        <f>+F16</f>
        <v>11551269.25</v>
      </c>
      <c r="G20" s="23"/>
      <c r="H20" s="23"/>
      <c r="I20" s="23"/>
    </row>
    <row r="21" spans="1:9" s="6" customFormat="1" ht="9" customHeight="1" x14ac:dyDescent="0.3">
      <c r="A21" s="33"/>
      <c r="B21" s="34"/>
      <c r="C21" s="34"/>
      <c r="D21" s="35"/>
      <c r="E21" s="35"/>
      <c r="F21" s="36"/>
      <c r="G21" s="5"/>
      <c r="H21" s="5"/>
      <c r="I21" s="5"/>
    </row>
    <row r="22" spans="1:9" s="24" customFormat="1" ht="19.5" customHeight="1" x14ac:dyDescent="0.3">
      <c r="A22" s="57"/>
      <c r="B22" s="58" t="s">
        <v>15</v>
      </c>
      <c r="C22" s="58"/>
      <c r="D22" s="59">
        <f>'[1]6A COG-LDF'!E85+'[1]6A COG-LDF'!E86+'[1]6A COG-LDF'!E87+'[1]6A COG-LDF'!E168+'[1]6A COG-LDF'!E169+'[1]6A COG-LDF'!E170</f>
        <v>0</v>
      </c>
      <c r="E22" s="59">
        <f>'[1]6A COG-LDF'!H85+'[1]6A COG-LDF'!H86+'[1]6A COG-LDF'!H87+'[1]6A COG-LDF'!H168+'[1]6A COG-LDF'!H169+'[1]6A COG-LDF'!H170</f>
        <v>0</v>
      </c>
      <c r="F22" s="60">
        <f>'[1]6A COG-LDF'!I85+'[1]6A COG-LDF'!I86+'[1]6A COG-LDF'!I87+'[1]6A COG-LDF'!I168+'[1]6A COG-LDF'!I169+'[1]6A COG-LDF'!I170</f>
        <v>0</v>
      </c>
      <c r="G22" s="23"/>
      <c r="H22" s="23"/>
      <c r="I22" s="23"/>
    </row>
    <row r="23" spans="1:9" s="6" customFormat="1" ht="9" customHeight="1" thickBot="1" x14ac:dyDescent="0.35">
      <c r="A23" s="43"/>
      <c r="B23" s="44"/>
      <c r="C23" s="44"/>
      <c r="D23" s="35"/>
      <c r="E23" s="35"/>
      <c r="F23" s="36"/>
      <c r="G23" s="5"/>
      <c r="H23" s="5"/>
      <c r="I23" s="5"/>
    </row>
    <row r="24" spans="1:9" s="24" customFormat="1" ht="19.5" customHeight="1" thickBot="1" x14ac:dyDescent="0.35">
      <c r="A24" s="61"/>
      <c r="B24" s="47" t="s">
        <v>16</v>
      </c>
      <c r="C24" s="48"/>
      <c r="D24" s="49">
        <f>+D20-D22</f>
        <v>0</v>
      </c>
      <c r="E24" s="49">
        <f>+E20-E22</f>
        <v>9439633</v>
      </c>
      <c r="F24" s="62">
        <f>+F20-F22</f>
        <v>11551269.25</v>
      </c>
      <c r="G24" s="23"/>
      <c r="H24" s="23"/>
      <c r="I24" s="23"/>
    </row>
    <row r="25" spans="1:9" s="6" customFormat="1" ht="15" customHeight="1" thickTop="1" thickBot="1" x14ac:dyDescent="0.35">
      <c r="A25" s="51"/>
      <c r="B25" s="51"/>
      <c r="C25" s="51"/>
      <c r="D25" s="51"/>
      <c r="E25" s="51"/>
      <c r="F25" s="51"/>
      <c r="G25" s="5"/>
      <c r="H25" s="5"/>
      <c r="I25" s="5"/>
    </row>
    <row r="26" spans="1:9" s="13" customFormat="1" ht="30" customHeight="1" thickTop="1" x14ac:dyDescent="0.35">
      <c r="A26" s="52" t="s">
        <v>2</v>
      </c>
      <c r="B26" s="53"/>
      <c r="C26" s="54"/>
      <c r="D26" s="55" t="s">
        <v>3</v>
      </c>
      <c r="E26" s="55" t="s">
        <v>4</v>
      </c>
      <c r="F26" s="56" t="s">
        <v>5</v>
      </c>
      <c r="G26" s="12"/>
      <c r="H26" s="12"/>
      <c r="I26" s="12"/>
    </row>
    <row r="27" spans="1:9" s="6" customFormat="1" ht="9" customHeight="1" x14ac:dyDescent="0.3">
      <c r="A27" s="14"/>
      <c r="B27" s="15"/>
      <c r="C27" s="15"/>
      <c r="D27" s="16"/>
      <c r="E27" s="16"/>
      <c r="F27" s="17"/>
      <c r="G27" s="5"/>
      <c r="H27" s="5"/>
      <c r="I27" s="5"/>
    </row>
    <row r="28" spans="1:9" s="24" customFormat="1" ht="19.5" customHeight="1" x14ac:dyDescent="0.3">
      <c r="A28" s="63"/>
      <c r="B28" s="58" t="s">
        <v>17</v>
      </c>
      <c r="C28" s="58"/>
      <c r="D28" s="59">
        <f>'[1]5 EAID-LDF'!E69</f>
        <v>0</v>
      </c>
      <c r="E28" s="59">
        <f>'[1]5 EAID-LDF'!H69</f>
        <v>0</v>
      </c>
      <c r="F28" s="60">
        <f>'[1]5 EAID-LDF'!I69</f>
        <v>0</v>
      </c>
      <c r="G28" s="23"/>
      <c r="H28" s="23"/>
      <c r="I28" s="23"/>
    </row>
    <row r="29" spans="1:9" s="6" customFormat="1" ht="9" customHeight="1" x14ac:dyDescent="0.3">
      <c r="A29" s="33"/>
      <c r="B29" s="34"/>
      <c r="C29" s="34"/>
      <c r="D29" s="35"/>
      <c r="E29" s="35"/>
      <c r="F29" s="36"/>
      <c r="G29" s="5"/>
      <c r="H29" s="5"/>
      <c r="I29" s="5"/>
    </row>
    <row r="30" spans="1:9" s="24" customFormat="1" ht="19.5" customHeight="1" x14ac:dyDescent="0.3">
      <c r="A30" s="63"/>
      <c r="B30" s="58" t="s">
        <v>18</v>
      </c>
      <c r="C30" s="58"/>
      <c r="D30" s="59">
        <f>'[1]6A COG-LDF'!E84+'[1]6A COG-LDF'!E167</f>
        <v>0</v>
      </c>
      <c r="E30" s="59">
        <f>'[1]6A COG-LDF'!H84+'[1]6A COG-LDF'!H167</f>
        <v>0</v>
      </c>
      <c r="F30" s="60">
        <f>'[1]6A COG-LDF'!I84+'[1]6A COG-LDF'!I167</f>
        <v>0</v>
      </c>
      <c r="G30" s="23"/>
      <c r="H30" s="23"/>
      <c r="I30" s="23"/>
    </row>
    <row r="31" spans="1:9" s="6" customFormat="1" ht="9" customHeight="1" thickBot="1" x14ac:dyDescent="0.35">
      <c r="A31" s="43"/>
      <c r="B31" s="44"/>
      <c r="C31" s="44"/>
      <c r="D31" s="35"/>
      <c r="E31" s="35"/>
      <c r="F31" s="36"/>
      <c r="G31" s="5"/>
      <c r="H31" s="5"/>
      <c r="I31" s="5"/>
    </row>
    <row r="32" spans="1:9" s="24" customFormat="1" ht="19.5" customHeight="1" thickBot="1" x14ac:dyDescent="0.35">
      <c r="A32" s="61"/>
      <c r="B32" s="47" t="s">
        <v>19</v>
      </c>
      <c r="C32" s="48"/>
      <c r="D32" s="49">
        <f>+D28-D30</f>
        <v>0</v>
      </c>
      <c r="E32" s="49">
        <f>+E28-E30</f>
        <v>0</v>
      </c>
      <c r="F32" s="62">
        <f>+F28-F30</f>
        <v>0</v>
      </c>
      <c r="G32" s="23"/>
      <c r="H32" s="23"/>
      <c r="I32" s="23"/>
    </row>
    <row r="33" spans="1:9" s="65" customFormat="1" ht="18.75" thickTop="1" x14ac:dyDescent="0.35">
      <c r="A33" s="51"/>
      <c r="B33" s="51"/>
      <c r="C33" s="51"/>
      <c r="D33" s="51"/>
      <c r="E33" s="51"/>
      <c r="F33" s="51"/>
      <c r="G33" s="5"/>
      <c r="H33" s="64"/>
      <c r="I33" s="5"/>
    </row>
    <row r="34" spans="1:9" s="69" customFormat="1" ht="36" customHeight="1" x14ac:dyDescent="0.35">
      <c r="A34" s="66"/>
      <c r="B34" s="66"/>
      <c r="C34" s="67" t="s">
        <v>20</v>
      </c>
      <c r="D34" s="67"/>
      <c r="E34" s="67"/>
      <c r="F34" s="67"/>
      <c r="G34" s="68"/>
      <c r="H34" s="64"/>
      <c r="I34" s="68"/>
    </row>
    <row r="35" spans="1:9" s="69" customFormat="1" ht="36" customHeight="1" x14ac:dyDescent="0.35">
      <c r="A35" s="66"/>
      <c r="B35" s="66"/>
      <c r="C35" s="67" t="s">
        <v>21</v>
      </c>
      <c r="D35" s="67"/>
      <c r="E35" s="67"/>
      <c r="F35" s="67"/>
      <c r="G35" s="68"/>
      <c r="H35" s="64"/>
      <c r="I35" s="68"/>
    </row>
    <row r="36" spans="1:9" s="69" customFormat="1" ht="18" x14ac:dyDescent="0.35">
      <c r="A36" s="66"/>
      <c r="B36" s="66"/>
      <c r="C36" s="70" t="s">
        <v>22</v>
      </c>
      <c r="D36" s="70"/>
      <c r="E36" s="70"/>
      <c r="F36" s="70"/>
      <c r="G36" s="68"/>
      <c r="H36" s="64"/>
      <c r="I36" s="68"/>
    </row>
    <row r="37" spans="1:9" s="72" customFormat="1" ht="18" x14ac:dyDescent="0.35">
      <c r="A37" s="71"/>
      <c r="B37" s="71"/>
      <c r="C37" s="71"/>
      <c r="D37" s="71"/>
      <c r="E37" s="71"/>
      <c r="F37" s="71"/>
      <c r="H37" s="64"/>
    </row>
    <row r="38" spans="1:9" s="72" customFormat="1" ht="18" x14ac:dyDescent="0.35">
      <c r="H38" s="64"/>
    </row>
    <row r="39" spans="1:9" s="72" customFormat="1" x14ac:dyDescent="0.25"/>
    <row r="40" spans="1:9" s="72" customFormat="1" x14ac:dyDescent="0.25"/>
    <row r="41" spans="1:9" s="72" customFormat="1" x14ac:dyDescent="0.25"/>
    <row r="42" spans="1:9" s="72" customFormat="1" x14ac:dyDescent="0.25"/>
    <row r="43" spans="1:9" s="72" customFormat="1" x14ac:dyDescent="0.25"/>
    <row r="44" spans="1:9" s="72" customFormat="1" x14ac:dyDescent="0.25"/>
    <row r="45" spans="1:9" s="72" customFormat="1" x14ac:dyDescent="0.25"/>
    <row r="46" spans="1:9" s="72" customFormat="1" x14ac:dyDescent="0.25"/>
    <row r="47" spans="1:9" s="72" customFormat="1" x14ac:dyDescent="0.25"/>
    <row r="48" spans="1:9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</sheetData>
  <sheetProtection algorithmName="SHA-512" hashValue="K5XhMb8FIk4Dvn+w09D5B13HONYZEckS+ihRpf8JmSjnHSzv7rm0Ltn66SaUDAiEcnC8Ijy5xS4tPAJ6+qr5Yw==" saltValue="DL0kb9ldi73pRSBSwHhEIg==" spinCount="100000" sheet="1" scenarios="1" formatColumns="0" formatRows="0" selectLockedCells="1"/>
  <mergeCells count="10">
    <mergeCell ref="A26:C26"/>
    <mergeCell ref="C34:F34"/>
    <mergeCell ref="C35:F35"/>
    <mergeCell ref="C36:F36"/>
    <mergeCell ref="A1:F1"/>
    <mergeCell ref="A2:F2"/>
    <mergeCell ref="A3:F3"/>
    <mergeCell ref="A4:F4"/>
    <mergeCell ref="A6:C6"/>
    <mergeCell ref="A18:C18"/>
  </mergeCells>
  <printOptions horizontalCentered="1" verticalCentered="1"/>
  <pageMargins left="0.51181102362204722" right="0" top="0.35433070866141736" bottom="0.35433070866141736" header="0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Fiscal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2018-03-16T15:57:14Z</dcterms:created>
  <dcterms:modified xsi:type="dcterms:W3CDTF">2018-03-16T15:57:33Z</dcterms:modified>
</cp:coreProperties>
</file>